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illi\Downloads\"/>
    </mc:Choice>
  </mc:AlternateContent>
  <xr:revisionPtr revIDLastSave="0" documentId="8_{8694CEA5-2011-4E66-8EB5-DA997F7D51AF}" xr6:coauthVersionLast="47" xr6:coauthVersionMax="47" xr10:uidLastSave="{00000000-0000-0000-0000-000000000000}"/>
  <bookViews>
    <workbookView xWindow="-120" yWindow="-120" windowWidth="20730" windowHeight="11760" xr2:uid="{0DC3CDFE-A939-44F9-A5EF-2153CAEBE2B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0" i="1" l="1"/>
  <c r="K29" i="1"/>
  <c r="K28" i="1"/>
  <c r="K27" i="1"/>
  <c r="K26" i="1"/>
  <c r="K25" i="1"/>
  <c r="K23" i="1"/>
  <c r="K19" i="1"/>
  <c r="K18" i="1"/>
  <c r="K16" i="1"/>
  <c r="K17" i="1"/>
  <c r="L20" i="1"/>
  <c r="L19" i="1"/>
  <c r="L18" i="1"/>
  <c r="L17" i="1"/>
  <c r="L16" i="1"/>
  <c r="D4" i="1"/>
  <c r="E4" i="1"/>
  <c r="M16" i="1" l="1"/>
  <c r="N16" i="1" s="1"/>
  <c r="M17" i="1"/>
  <c r="N17" i="1" s="1"/>
  <c r="M18" i="1"/>
  <c r="N18" i="1" s="1"/>
  <c r="M19" i="1"/>
  <c r="N19" i="1" s="1"/>
  <c r="M20" i="1"/>
  <c r="N20" i="1" s="1"/>
  <c r="F4" i="1"/>
  <c r="H4" i="1" s="1"/>
  <c r="K15" i="1" l="1"/>
  <c r="L15" i="1" s="1"/>
  <c r="M15" i="1" s="1"/>
  <c r="N15" i="1" s="1"/>
  <c r="K13" i="1"/>
  <c r="L13" i="1" s="1"/>
  <c r="M13" i="1" s="1"/>
  <c r="N13" i="1" s="1"/>
  <c r="K14" i="1"/>
  <c r="L14" i="1" s="1"/>
  <c r="M14" i="1" s="1"/>
  <c r="N14" i="1" s="1"/>
  <c r="N21" i="1"/>
  <c r="O21" i="1" s="1"/>
  <c r="R16" i="1" s="1"/>
  <c r="K24" i="1" s="1"/>
</calcChain>
</file>

<file path=xl/sharedStrings.xml><?xml version="1.0" encoding="utf-8"?>
<sst xmlns="http://schemas.openxmlformats.org/spreadsheetml/2006/main" count="36" uniqueCount="36">
  <si>
    <t>HEX</t>
  </si>
  <si>
    <t>KM</t>
  </si>
  <si>
    <t>Input</t>
  </si>
  <si>
    <t>HEX Raw</t>
  </si>
  <si>
    <t>Dash Data</t>
  </si>
  <si>
    <t>Miles (Y)</t>
  </si>
  <si>
    <t>If the Input data is in miles then enter a 'Y' in C4</t>
  </si>
  <si>
    <t>For the input include the digit after the decimal point without the decimal point, e.g. 12345.0 = 123450 or 12345.6=123456</t>
  </si>
  <si>
    <t>Bits</t>
  </si>
  <si>
    <t>Hex</t>
  </si>
  <si>
    <t>Dec</t>
  </si>
  <si>
    <t>Bit Shift R</t>
  </si>
  <si>
    <t>Sum A and C</t>
  </si>
  <si>
    <t>01</t>
  </si>
  <si>
    <t>02</t>
  </si>
  <si>
    <t>03</t>
  </si>
  <si>
    <t>04</t>
  </si>
  <si>
    <t>Checksum</t>
  </si>
  <si>
    <t>05</t>
  </si>
  <si>
    <t>06</t>
  </si>
  <si>
    <t>07</t>
  </si>
  <si>
    <t>08</t>
  </si>
  <si>
    <t>Mod256</t>
  </si>
  <si>
    <t>Only enter data in white boxes</t>
  </si>
  <si>
    <t>09</t>
  </si>
  <si>
    <t>0A</t>
  </si>
  <si>
    <t>0B</t>
  </si>
  <si>
    <t>0C</t>
  </si>
  <si>
    <t>0D</t>
  </si>
  <si>
    <t>0E</t>
  </si>
  <si>
    <t>0F</t>
  </si>
  <si>
    <t>Chksum</t>
  </si>
  <si>
    <t>Original</t>
  </si>
  <si>
    <t>The light blue data will be the data flashed to the dash</t>
  </si>
  <si>
    <t>Only enter data in the white boxes under 'Original' (to match HEX data from dash dump)</t>
  </si>
  <si>
    <t>enter zeros as '0 e.g.'00', '01', '02'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</si>
</sst>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1" fillId="2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1" fillId="3" borderId="1" xfId="0" applyFont="1" applyFill="1" applyBorder="1" applyAlignment="1">
      <alignment horizontal="center"/>
    </xf>
    <xf numFmtId="0" fontId="0" fillId="4" borderId="1" xfId="0" applyFill="1" applyBorder="1"/>
    <xf numFmtId="0" fontId="1" fillId="5" borderId="2" xfId="0" applyFont="1" applyFill="1" applyBorder="1"/>
    <xf numFmtId="0" fontId="1" fillId="5" borderId="2" xfId="0" applyFont="1" applyFill="1" applyBorder="1" applyAlignment="1">
      <alignment horizontal="center"/>
    </xf>
    <xf numFmtId="0" fontId="0" fillId="4" borderId="3" xfId="0" applyFill="1" applyBorder="1"/>
    <xf numFmtId="0" fontId="1" fillId="2" borderId="4" xfId="0" applyFont="1" applyFill="1" applyBorder="1" applyAlignment="1">
      <alignment horizontal="center"/>
    </xf>
    <xf numFmtId="0" fontId="0" fillId="6" borderId="2" xfId="0" applyFill="1" applyBorder="1"/>
    <xf numFmtId="0" fontId="1" fillId="4" borderId="2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1" fillId="5" borderId="0" xfId="0" applyFont="1" applyFill="1"/>
    <xf numFmtId="0" fontId="0" fillId="4" borderId="1" xfId="0" quotePrefix="1" applyFill="1" applyBorder="1" applyAlignment="1">
      <alignment horizontal="center"/>
    </xf>
    <xf numFmtId="0" fontId="0" fillId="0" borderId="0" xfId="0" applyAlignment="1">
      <alignment horizontal="center"/>
    </xf>
    <xf numFmtId="0" fontId="0" fillId="4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7" borderId="1" xfId="0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quotePrefix="1" applyBorder="1" applyAlignment="1">
      <alignment horizontal="right"/>
    </xf>
    <xf numFmtId="0" fontId="1" fillId="0" borderId="0" xfId="0" applyFont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19</xdr:row>
      <xdr:rowOff>0</xdr:rowOff>
    </xdr:from>
    <xdr:to>
      <xdr:col>17</xdr:col>
      <xdr:colOff>209550</xdr:colOff>
      <xdr:row>20</xdr:row>
      <xdr:rowOff>92075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87B18544-B6DF-4250-9D8E-F0E600FF6A08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0aHVyc2UxLW15LnNoYXJlcG9pbnQuY29tLzp1Oi9nL3BlcnNvbmFsLzIyODAzMl9vZmZpY2UzNjV3b3Jrc19uZXQvRWVOU28wbnlCVzFKcjRZZlhTbkhVRGtCSmg3TE01bFFLb3FrXy1UeGxMVGxOUQ&quot;}"/>
            </a:ext>
          </a:extLst>
        </xdr:cNvPr>
        <xdr:cNvSpPr/>
      </xdr:nvSpPr>
      <xdr:spPr>
        <a:xfrm>
          <a:off x="4981575" y="3667125"/>
          <a:ext cx="914400" cy="292100"/>
        </a:xfrm>
        <a:prstGeom prst="roundRect">
          <a:avLst/>
        </a:prstGeom>
        <a:solidFill>
          <a:srgbClr val="107C41"/>
        </a:solidFill>
        <a:ln w="19050" cap="flat" cmpd="sng" algn="ctr">
          <a:solidFill>
            <a:schemeClr val="accent1">
              <a:shade val="15000"/>
            </a:schemeClr>
          </a:solidFill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/>
            <a:t>RESET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33876-7FF0-4C3D-887C-060479E7583A}">
  <dimension ref="B2:R30"/>
  <sheetViews>
    <sheetView tabSelected="1" topLeftCell="A3" workbookViewId="0">
      <selection activeCell="S19" sqref="S19"/>
    </sheetView>
  </sheetViews>
  <sheetFormatPr defaultRowHeight="15" x14ac:dyDescent="0.25"/>
  <cols>
    <col min="3" max="3" width="10.7109375" bestFit="1" customWidth="1"/>
    <col min="4" max="4" width="9.140625" hidden="1" customWidth="1"/>
    <col min="5" max="5" width="8.5703125" hidden="1" customWidth="1"/>
    <col min="6" max="6" width="9.140625" hidden="1" customWidth="1"/>
    <col min="8" max="8" width="10.140625" hidden="1" customWidth="1"/>
    <col min="9" max="11" width="9.140625" style="14"/>
    <col min="12" max="13" width="9.140625" hidden="1" customWidth="1"/>
    <col min="14" max="14" width="12.140625" hidden="1" customWidth="1"/>
    <col min="15" max="15" width="9.140625" hidden="1" customWidth="1"/>
    <col min="17" max="17" width="10.5703125" bestFit="1" customWidth="1"/>
  </cols>
  <sheetData>
    <row r="2" spans="2:18" ht="15.75" thickBot="1" x14ac:dyDescent="0.3"/>
    <row r="3" spans="2:18" ht="15.75" thickBot="1" x14ac:dyDescent="0.3">
      <c r="B3" s="1" t="s">
        <v>2</v>
      </c>
      <c r="C3" s="1" t="s">
        <v>5</v>
      </c>
      <c r="D3" s="1" t="s">
        <v>1</v>
      </c>
      <c r="E3" s="1" t="s">
        <v>3</v>
      </c>
      <c r="F3" s="1" t="s">
        <v>0</v>
      </c>
      <c r="H3" s="3" t="s">
        <v>4</v>
      </c>
    </row>
    <row r="4" spans="2:18" ht="15.75" thickBot="1" x14ac:dyDescent="0.3">
      <c r="B4" s="4"/>
      <c r="C4" s="4"/>
      <c r="D4" s="2">
        <f>IF(C4="Y",B4*1.60934,B4)</f>
        <v>0</v>
      </c>
      <c r="E4" s="2" t="str">
        <f>DEC2HEX(D4,6)</f>
        <v>000000</v>
      </c>
      <c r="F4" s="2" t="str">
        <f>RIGHT(E4,2)&amp;MID(E4,3,2)&amp;LEFT(E4,2)</f>
        <v>000000</v>
      </c>
      <c r="H4" s="13" t="str">
        <f>F4</f>
        <v>000000</v>
      </c>
    </row>
    <row r="6" spans="2:18" x14ac:dyDescent="0.25">
      <c r="B6" s="5" t="s">
        <v>23</v>
      </c>
    </row>
    <row r="7" spans="2:18" x14ac:dyDescent="0.25">
      <c r="B7" s="5" t="s">
        <v>7</v>
      </c>
    </row>
    <row r="8" spans="2:18" x14ac:dyDescent="0.25">
      <c r="B8" s="5" t="s">
        <v>6</v>
      </c>
    </row>
    <row r="9" spans="2:18" x14ac:dyDescent="0.25">
      <c r="B9" s="5"/>
    </row>
    <row r="12" spans="2:18" x14ac:dyDescent="0.25">
      <c r="I12" s="20" t="s">
        <v>32</v>
      </c>
      <c r="J12" s="6" t="s">
        <v>8</v>
      </c>
      <c r="K12" s="6" t="s">
        <v>9</v>
      </c>
      <c r="L12" s="1" t="s">
        <v>10</v>
      </c>
      <c r="M12" s="1" t="s">
        <v>11</v>
      </c>
      <c r="N12" s="1" t="s">
        <v>12</v>
      </c>
    </row>
    <row r="13" spans="2:18" x14ac:dyDescent="0.25">
      <c r="I13" s="21"/>
      <c r="J13" s="16" t="s">
        <v>13</v>
      </c>
      <c r="K13" s="19" t="str">
        <f>LEFT(H4,2)</f>
        <v>00</v>
      </c>
      <c r="L13" s="7">
        <f>HEX2DEC(K13)</f>
        <v>0</v>
      </c>
      <c r="M13" s="7">
        <f>INT(L13/2)</f>
        <v>0</v>
      </c>
      <c r="N13" s="7">
        <f>L13 + M13</f>
        <v>0</v>
      </c>
      <c r="P13" s="5" t="s">
        <v>34</v>
      </c>
    </row>
    <row r="14" spans="2:18" x14ac:dyDescent="0.25">
      <c r="I14" s="21"/>
      <c r="J14" s="16" t="s">
        <v>14</v>
      </c>
      <c r="K14" s="19" t="str">
        <f>MID(H4,3,2)</f>
        <v>00</v>
      </c>
      <c r="L14" s="7">
        <f t="shared" ref="L14:L20" si="0">HEX2DEC(K14)</f>
        <v>0</v>
      </c>
      <c r="M14" s="7">
        <f t="shared" ref="M14:M20" si="1">INT(L14/2)</f>
        <v>0</v>
      </c>
      <c r="N14" s="7">
        <f t="shared" ref="N14:N20" si="2">L14 + M14</f>
        <v>0</v>
      </c>
      <c r="P14" s="5" t="s">
        <v>33</v>
      </c>
    </row>
    <row r="15" spans="2:18" ht="15.75" thickBot="1" x14ac:dyDescent="0.3">
      <c r="I15" s="21"/>
      <c r="J15" s="16" t="s">
        <v>15</v>
      </c>
      <c r="K15" s="19" t="str">
        <f>RIGHT(H4,2)</f>
        <v>00</v>
      </c>
      <c r="L15" s="7">
        <f t="shared" si="0"/>
        <v>0</v>
      </c>
      <c r="M15" s="7">
        <f t="shared" si="1"/>
        <v>0</v>
      </c>
      <c r="N15" s="7">
        <f t="shared" si="2"/>
        <v>0</v>
      </c>
      <c r="P15" s="5" t="s">
        <v>35</v>
      </c>
    </row>
    <row r="16" spans="2:18" ht="15.75" thickBot="1" x14ac:dyDescent="0.3">
      <c r="I16" s="21"/>
      <c r="J16" s="16" t="s">
        <v>16</v>
      </c>
      <c r="K16" s="19">
        <f>I16</f>
        <v>0</v>
      </c>
      <c r="L16" s="7">
        <f t="shared" si="0"/>
        <v>0</v>
      </c>
      <c r="M16" s="7">
        <f t="shared" si="1"/>
        <v>0</v>
      </c>
      <c r="N16" s="7">
        <f t="shared" si="2"/>
        <v>0</v>
      </c>
      <c r="Q16" s="8" t="s">
        <v>17</v>
      </c>
      <c r="R16" s="9" t="str">
        <f>DEC2HEX(O21,2)</f>
        <v>00</v>
      </c>
    </row>
    <row r="17" spans="9:16" x14ac:dyDescent="0.25">
      <c r="I17" s="21"/>
      <c r="J17" s="16" t="s">
        <v>18</v>
      </c>
      <c r="K17" s="19">
        <f>I17</f>
        <v>0</v>
      </c>
      <c r="L17" s="7">
        <f t="shared" si="0"/>
        <v>0</v>
      </c>
      <c r="M17" s="7">
        <f t="shared" si="1"/>
        <v>0</v>
      </c>
      <c r="N17" s="7">
        <f t="shared" si="2"/>
        <v>0</v>
      </c>
    </row>
    <row r="18" spans="9:16" x14ac:dyDescent="0.25">
      <c r="I18" s="22"/>
      <c r="J18" s="16" t="s">
        <v>19</v>
      </c>
      <c r="K18" s="19">
        <f>I18</f>
        <v>0</v>
      </c>
      <c r="L18" s="7">
        <f t="shared" si="0"/>
        <v>0</v>
      </c>
      <c r="M18" s="7">
        <f t="shared" si="1"/>
        <v>0</v>
      </c>
      <c r="N18" s="7">
        <f t="shared" si="2"/>
        <v>0</v>
      </c>
      <c r="P18" s="5"/>
    </row>
    <row r="19" spans="9:16" x14ac:dyDescent="0.25">
      <c r="I19" s="21"/>
      <c r="J19" s="16" t="s">
        <v>20</v>
      </c>
      <c r="K19" s="19">
        <f>I19</f>
        <v>0</v>
      </c>
      <c r="L19" s="7">
        <f t="shared" si="0"/>
        <v>0</v>
      </c>
      <c r="M19" s="7">
        <f t="shared" si="1"/>
        <v>0</v>
      </c>
      <c r="N19" s="7">
        <f t="shared" si="2"/>
        <v>0</v>
      </c>
    </row>
    <row r="20" spans="9:16" ht="15.75" thickBot="1" x14ac:dyDescent="0.3">
      <c r="I20" s="21"/>
      <c r="J20" s="16" t="s">
        <v>21</v>
      </c>
      <c r="K20" s="19">
        <f>I20</f>
        <v>0</v>
      </c>
      <c r="L20" s="7">
        <f t="shared" si="0"/>
        <v>0</v>
      </c>
      <c r="M20" s="7">
        <f t="shared" si="1"/>
        <v>0</v>
      </c>
      <c r="N20" s="10">
        <f t="shared" si="2"/>
        <v>0</v>
      </c>
      <c r="O20" s="11" t="s">
        <v>22</v>
      </c>
    </row>
    <row r="21" spans="9:16" ht="15.75" thickBot="1" x14ac:dyDescent="0.3">
      <c r="J21" s="17"/>
      <c r="K21" s="17"/>
      <c r="N21" s="12">
        <f>SUM(N13:N20)</f>
        <v>0</v>
      </c>
      <c r="O21" s="12">
        <f t="shared" ref="O21" si="3">MOD(N21, 256)</f>
        <v>0</v>
      </c>
    </row>
    <row r="22" spans="9:16" x14ac:dyDescent="0.25">
      <c r="J22" s="17"/>
      <c r="K22" s="17"/>
    </row>
    <row r="23" spans="9:16" x14ac:dyDescent="0.25">
      <c r="I23" s="21"/>
      <c r="J23" s="18" t="s">
        <v>24</v>
      </c>
      <c r="K23" s="19">
        <f>I23</f>
        <v>0</v>
      </c>
    </row>
    <row r="24" spans="9:16" x14ac:dyDescent="0.25">
      <c r="I24" s="21"/>
      <c r="J24" s="16" t="s">
        <v>25</v>
      </c>
      <c r="K24" s="19" t="str">
        <f>R16</f>
        <v>00</v>
      </c>
      <c r="P24" s="15" t="s">
        <v>31</v>
      </c>
    </row>
    <row r="25" spans="9:16" x14ac:dyDescent="0.25">
      <c r="I25" s="21"/>
      <c r="J25" s="16" t="s">
        <v>26</v>
      </c>
      <c r="K25" s="19">
        <f>I25</f>
        <v>0</v>
      </c>
    </row>
    <row r="26" spans="9:16" x14ac:dyDescent="0.25">
      <c r="I26" s="21"/>
      <c r="J26" s="16" t="s">
        <v>27</v>
      </c>
      <c r="K26" s="19">
        <f>I26</f>
        <v>0</v>
      </c>
    </row>
    <row r="27" spans="9:16" x14ac:dyDescent="0.25">
      <c r="I27" s="21"/>
      <c r="J27" s="16" t="s">
        <v>28</v>
      </c>
      <c r="K27" s="19">
        <f>I27</f>
        <v>0</v>
      </c>
    </row>
    <row r="28" spans="9:16" x14ac:dyDescent="0.25">
      <c r="I28" s="21"/>
      <c r="J28" s="16" t="s">
        <v>29</v>
      </c>
      <c r="K28" s="19">
        <f>I28</f>
        <v>0</v>
      </c>
    </row>
    <row r="29" spans="9:16" x14ac:dyDescent="0.25">
      <c r="I29" s="21"/>
      <c r="J29" s="16" t="s">
        <v>30</v>
      </c>
      <c r="K29" s="19">
        <f>I29</f>
        <v>0</v>
      </c>
    </row>
    <row r="30" spans="9:16" x14ac:dyDescent="0.25">
      <c r="I30" s="23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criptIds xmlns="http://schemas.microsoft.com/office/extensibility/maker/v1.0" id="script-ids-node-id">
  <scriptId id="ms-officescript%3A%2F%2Fonedrive_business_itemlink%2F01NW4RQHPDKKRUT4QFNVE27BQ7LUU4OUBZ:ms-officescript%3A%2F%2Fonedrive_business_sharinglink%2Fu!aHR0cHM6Ly90aHVyc2UxLW15LnNoYXJlcG9pbnQuY29tLzp1Oi9nL3BlcnNvbmFsLzIyODAzMl9vZmZpY2UzNjV3b3Jrc19uZXQvRWVOU28wbnlCVzFKcjRZZlhTbkhVRGtCSmg3TE01bFFLb3FrXy1UeGxMVGxOUQ"/>
</scriptIds>
</file>

<file path=customXml/itemProps1.xml><?xml version="1.0" encoding="utf-8"?>
<ds:datastoreItem xmlns:ds="http://schemas.openxmlformats.org/officeDocument/2006/customXml" ds:itemID="{1F4604F7-B49E-44F3-86FA-9D5B0579FF1C}">
  <ds:schemaRefs>
    <ds:schemaRef ds:uri="http://schemas.microsoft.com/office/extensibility/maker/v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2025-04-04T10:16:56Z</dcterms:created>
  <dcterms:modified xsi:type="dcterms:W3CDTF">2025-04-04T15:13:05Z</dcterms:modified>
</cp:coreProperties>
</file>